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8" i="1"/>
  <c r="I29"/>
  <c r="I30"/>
  <c r="I31"/>
  <c r="I32"/>
  <c r="I27"/>
  <c r="I26"/>
  <c r="N32"/>
  <c r="N30"/>
  <c r="N29"/>
  <c r="N28"/>
  <c r="N27"/>
  <c r="N26"/>
  <c r="N20"/>
  <c r="N19"/>
  <c r="N18"/>
  <c r="N17"/>
  <c r="N16"/>
  <c r="N15"/>
  <c r="N14"/>
  <c r="N13"/>
  <c r="N12"/>
  <c r="N11"/>
  <c r="N10"/>
  <c r="N9"/>
  <c r="N8"/>
  <c r="N7"/>
  <c r="N6"/>
  <c r="N5"/>
  <c r="N4"/>
  <c r="G21"/>
  <c r="G34" s="1"/>
  <c r="G33"/>
  <c r="L33"/>
  <c r="L21"/>
  <c r="K19"/>
  <c r="K15"/>
  <c r="I20"/>
  <c r="I19"/>
  <c r="I18"/>
  <c r="I17"/>
  <c r="I16"/>
  <c r="I14"/>
  <c r="I15"/>
  <c r="I13"/>
  <c r="I12"/>
  <c r="I11"/>
  <c r="I10"/>
  <c r="I9"/>
  <c r="I8"/>
  <c r="I7"/>
  <c r="I5"/>
  <c r="I4"/>
  <c r="I3"/>
  <c r="H27"/>
  <c r="H28"/>
  <c r="H29"/>
  <c r="H30"/>
  <c r="H31"/>
  <c r="H32"/>
  <c r="H26"/>
  <c r="H33" s="1"/>
  <c r="H20"/>
  <c r="H19"/>
  <c r="H18"/>
  <c r="H17"/>
  <c r="H16"/>
  <c r="H15"/>
  <c r="H14"/>
  <c r="H13"/>
  <c r="H12"/>
  <c r="H11"/>
  <c r="H10"/>
  <c r="H9"/>
  <c r="H8"/>
  <c r="H7"/>
  <c r="H4"/>
  <c r="H5"/>
  <c r="H6"/>
  <c r="H3"/>
  <c r="H21" s="1"/>
  <c r="H34" s="1"/>
  <c r="I6"/>
  <c r="K27"/>
  <c r="K28"/>
  <c r="K29"/>
  <c r="K30"/>
  <c r="K31"/>
  <c r="K32"/>
  <c r="K26"/>
  <c r="K4"/>
  <c r="K5"/>
  <c r="K6"/>
  <c r="K7"/>
  <c r="K8"/>
  <c r="K9"/>
  <c r="K10"/>
  <c r="K11"/>
  <c r="K12"/>
  <c r="K13"/>
  <c r="K14"/>
  <c r="K16"/>
  <c r="K17"/>
  <c r="K18"/>
  <c r="K20"/>
  <c r="K3"/>
  <c r="J33"/>
  <c r="K33" s="1"/>
  <c r="J21"/>
  <c r="K21" s="1"/>
  <c r="K34" s="1"/>
  <c r="E21"/>
  <c r="I21" s="1"/>
  <c r="F21"/>
  <c r="L34" l="1"/>
  <c r="N21"/>
  <c r="J34"/>
  <c r="N33"/>
  <c r="N34" s="1"/>
  <c r="I33"/>
  <c r="I34" s="1"/>
</calcChain>
</file>

<file path=xl/sharedStrings.xml><?xml version="1.0" encoding="utf-8"?>
<sst xmlns="http://schemas.openxmlformats.org/spreadsheetml/2006/main" count="108" uniqueCount="80">
  <si>
    <t>序号</t>
  </si>
  <si>
    <t>养殖场名称</t>
  </si>
  <si>
    <t>地址</t>
  </si>
  <si>
    <t>法人或负责人</t>
  </si>
  <si>
    <t xml:space="preserve"> 奶牛 存栏（头）</t>
  </si>
  <si>
    <t>日产鲜奶（吨）</t>
  </si>
  <si>
    <t>验收青贮制作量（m³）</t>
  </si>
  <si>
    <t>验收量*70%</t>
  </si>
  <si>
    <t>按存栏应收数（吨）</t>
  </si>
  <si>
    <t>上报收贮量（吨）</t>
  </si>
  <si>
    <t>上报收贮量*70%</t>
  </si>
  <si>
    <t>验收补助数量</t>
  </si>
  <si>
    <t>补助标准（元/吨）</t>
  </si>
  <si>
    <t>补助金额（元）</t>
  </si>
  <si>
    <t>宁夏骏华月牙湖农牧科技股份有限公司</t>
  </si>
  <si>
    <t>月牙湖万亩牛场</t>
  </si>
  <si>
    <t>宁夏东泽农牧科技有限公司</t>
  </si>
  <si>
    <t>马 东</t>
  </si>
  <si>
    <t>李彩荣</t>
  </si>
  <si>
    <t>徐荣刚</t>
  </si>
  <si>
    <t>银川康绿源奶牛养殖有限公司</t>
  </si>
  <si>
    <t>郝春发</t>
  </si>
  <si>
    <t>宁夏德广养殖有限责任公司</t>
  </si>
  <si>
    <t>宁夏众胜昌牧业有限公司</t>
  </si>
  <si>
    <t>顾向楠</t>
  </si>
  <si>
    <t>石生平</t>
  </si>
  <si>
    <t>宁夏玖加玖牧业有限公司（新建）</t>
  </si>
  <si>
    <t>宁夏瑞牧翔养殖专业合作社</t>
  </si>
  <si>
    <t>朱振海</t>
  </si>
  <si>
    <t>银川联农兴牧养殖专业合作社</t>
  </si>
  <si>
    <t>冯小龙</t>
  </si>
  <si>
    <t>宁夏维维农牧有限公司</t>
  </si>
  <si>
    <t>掌政镇强家庙村</t>
  </si>
  <si>
    <t>张巧云</t>
  </si>
  <si>
    <t>掌政镇茂盛2队</t>
  </si>
  <si>
    <t>詹国苗</t>
  </si>
  <si>
    <t>银川轩禾奶牛养殖专业合作社</t>
  </si>
  <si>
    <t>掌政镇洼路村7队</t>
  </si>
  <si>
    <t>万利钢</t>
  </si>
  <si>
    <t>银川牧翔养殖有限公司</t>
  </si>
  <si>
    <t>掌政镇春林3队</t>
  </si>
  <si>
    <t>齐学宁</t>
  </si>
  <si>
    <t>宁夏塞上阳光牧场养殖有限公司</t>
  </si>
  <si>
    <t>田 军</t>
  </si>
  <si>
    <t>银川市天佑牧乐养殖农民专业合作社</t>
  </si>
  <si>
    <t>掌政镇洼路村1队</t>
  </si>
  <si>
    <t>祁国良</t>
  </si>
  <si>
    <t>合计</t>
  </si>
  <si>
    <t>负责人</t>
  </si>
  <si>
    <t>月牙湖肉牛基地</t>
  </si>
  <si>
    <t>宁夏诚勇平养殖专业合作社</t>
  </si>
  <si>
    <t>罗勇</t>
  </si>
  <si>
    <t>宁夏跃欣农牧专业合作社</t>
  </si>
  <si>
    <t>彭军</t>
  </si>
  <si>
    <t>宁夏鑫宝菲农牧科技有限公司</t>
  </si>
  <si>
    <t>杨国保</t>
  </si>
  <si>
    <t>银川美兴达养殖专业合作社</t>
  </si>
  <si>
    <t>孙文</t>
  </si>
  <si>
    <t>银川福润苑种养殖有限公司</t>
  </si>
  <si>
    <t>马玉礼</t>
  </si>
  <si>
    <t>总计</t>
  </si>
  <si>
    <t>银川嘉诚春天奶牛养殖专业合作社</t>
    <phoneticPr fontId="3" type="noConversion"/>
  </si>
  <si>
    <t>宁夏赛科星养殖有限责任公司</t>
    <phoneticPr fontId="3" type="noConversion"/>
  </si>
  <si>
    <t>通贵乡河滩村4队</t>
    <phoneticPr fontId="3" type="noConversion"/>
  </si>
  <si>
    <t>银川金胜源奶牛养殖专业合作社</t>
    <phoneticPr fontId="3" type="noConversion"/>
  </si>
  <si>
    <t>银川戴尔瑞养殖种植专业合作社</t>
    <phoneticPr fontId="3" type="noConversion"/>
  </si>
  <si>
    <t>黄金旨</t>
    <phoneticPr fontId="3" type="noConversion"/>
  </si>
  <si>
    <t>杨锐</t>
    <phoneticPr fontId="3" type="noConversion"/>
  </si>
  <si>
    <t>丁宏祥</t>
    <phoneticPr fontId="3" type="noConversion"/>
  </si>
  <si>
    <t>韩楠</t>
    <phoneticPr fontId="3" type="noConversion"/>
  </si>
  <si>
    <t>宁夏辉豪奶牛养殖有限公司</t>
    <phoneticPr fontId="3" type="noConversion"/>
  </si>
  <si>
    <t>通贵乡司家桥村</t>
    <phoneticPr fontId="3" type="noConversion"/>
  </si>
  <si>
    <t>宁夏鸿舟弈养殖有限公司</t>
    <phoneticPr fontId="3" type="noConversion"/>
  </si>
  <si>
    <t>姜岳华</t>
    <phoneticPr fontId="3" type="noConversion"/>
  </si>
  <si>
    <t>兴庆区2022年粮改饲项目补助资金拟兑付表（奶牛）</t>
    <phoneticPr fontId="3" type="noConversion"/>
  </si>
  <si>
    <t>宁夏江龙煜养殖科技有限公司</t>
    <phoneticPr fontId="3" type="noConversion"/>
  </si>
  <si>
    <t>何龙</t>
    <phoneticPr fontId="3" type="noConversion"/>
  </si>
  <si>
    <t>兴庆区2022年粮改饲项目补助资金拟兑付表（肉牛）</t>
    <phoneticPr fontId="3" type="noConversion"/>
  </si>
  <si>
    <t>存栏数（头）</t>
    <phoneticPr fontId="3" type="noConversion"/>
  </si>
  <si>
    <t>饲养量（头）</t>
    <phoneticPr fontId="3" type="noConversion"/>
  </si>
</sst>
</file>

<file path=xl/styles.xml><?xml version="1.0" encoding="utf-8"?>
<styleSheet xmlns="http://schemas.openxmlformats.org/spreadsheetml/2006/main">
  <numFmts count="7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0.00_);[Red]\(0.00\)"/>
  </numFmts>
  <fonts count="5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indexed="42"/>
      <name val="等线"/>
      <charset val="134"/>
    </font>
    <font>
      <sz val="11"/>
      <color indexed="8"/>
      <name val="等线"/>
      <charset val="134"/>
    </font>
    <font>
      <b/>
      <sz val="18"/>
      <color indexed="54"/>
      <name val="等线"/>
      <charset val="134"/>
    </font>
    <font>
      <b/>
      <sz val="11"/>
      <color indexed="52"/>
      <name val="等线"/>
      <charset val="134"/>
    </font>
    <font>
      <b/>
      <sz val="11"/>
      <color indexed="63"/>
      <name val="等线"/>
      <charset val="134"/>
    </font>
    <font>
      <u/>
      <sz val="11"/>
      <color indexed="20"/>
      <name val="等线"/>
      <charset val="134"/>
    </font>
    <font>
      <sz val="11"/>
      <color indexed="9"/>
      <name val="等线"/>
      <charset val="134"/>
    </font>
    <font>
      <b/>
      <sz val="11"/>
      <color indexed="54"/>
      <name val="等线"/>
      <charset val="134"/>
    </font>
    <font>
      <sz val="11"/>
      <color indexed="19"/>
      <name val="等线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等线"/>
      <charset val="134"/>
    </font>
    <font>
      <sz val="11"/>
      <color indexed="1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sz val="11"/>
      <color indexed="20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sz val="11"/>
      <color indexed="62"/>
      <name val="等线"/>
      <charset val="134"/>
    </font>
    <font>
      <u/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b/>
      <sz val="18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1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>
      <alignment vertical="center"/>
    </xf>
    <xf numFmtId="0" fontId="17" fillId="3" borderId="0">
      <alignment vertical="center"/>
    </xf>
    <xf numFmtId="0" fontId="9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9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9" borderId="0">
      <alignment vertical="center"/>
    </xf>
    <xf numFmtId="0" fontId="14" fillId="9" borderId="0">
      <alignment vertical="center"/>
    </xf>
    <xf numFmtId="0" fontId="14" fillId="9" borderId="0">
      <alignment vertical="center"/>
    </xf>
    <xf numFmtId="0" fontId="14" fillId="9" borderId="0">
      <alignment vertical="center"/>
    </xf>
    <xf numFmtId="0" fontId="8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9" borderId="0">
      <alignment vertical="center"/>
    </xf>
    <xf numFmtId="0" fontId="20" fillId="9" borderId="0">
      <alignment vertical="center"/>
    </xf>
    <xf numFmtId="0" fontId="8" fillId="1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7" fillId="0" borderId="0">
      <alignment vertical="center"/>
    </xf>
    <xf numFmtId="9" fontId="1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4" fillId="0" borderId="10">
      <alignment vertical="center"/>
    </xf>
    <xf numFmtId="0" fontId="24" fillId="0" borderId="10">
      <alignment vertical="center"/>
    </xf>
    <xf numFmtId="0" fontId="24" fillId="0" borderId="10">
      <alignment vertical="center"/>
    </xf>
    <xf numFmtId="0" fontId="24" fillId="0" borderId="10">
      <alignment vertical="center"/>
    </xf>
    <xf numFmtId="0" fontId="24" fillId="0" borderId="9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45" fillId="38" borderId="2" applyNumberFormat="0" applyAlignment="0" applyProtection="0">
      <alignment vertical="center"/>
    </xf>
    <xf numFmtId="0" fontId="45" fillId="38" borderId="2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34" fillId="39" borderId="5" applyNumberFormat="0" applyAlignment="0" applyProtection="0">
      <alignment vertical="center"/>
    </xf>
    <xf numFmtId="0" fontId="34" fillId="39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7" fillId="0" borderId="0">
      <alignment vertical="center"/>
    </xf>
    <xf numFmtId="43" fontId="17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41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19" fillId="10" borderId="0">
      <alignment vertical="center"/>
    </xf>
    <xf numFmtId="0" fontId="19" fillId="10" borderId="0">
      <alignment vertical="center"/>
    </xf>
    <xf numFmtId="0" fontId="30" fillId="10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49" fillId="38" borderId="3" applyNumberFormat="0" applyAlignment="0" applyProtection="0">
      <alignment vertical="center"/>
    </xf>
    <xf numFmtId="0" fontId="49" fillId="38" borderId="3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50" fillId="46" borderId="2" applyNumberFormat="0" applyAlignment="0" applyProtection="0">
      <alignment vertical="center"/>
    </xf>
    <xf numFmtId="0" fontId="50" fillId="46" borderId="2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6" borderId="15">
      <alignment vertical="center"/>
    </xf>
    <xf numFmtId="0" fontId="17" fillId="6" borderId="15">
      <alignment vertical="center"/>
    </xf>
    <xf numFmtId="0" fontId="9" fillId="6" borderId="15" applyNumberFormat="0" applyFont="0" applyAlignment="0" applyProtection="0">
      <alignment vertical="center"/>
    </xf>
    <xf numFmtId="0" fontId="17" fillId="47" borderId="6" applyNumberFormat="0" applyFont="0" applyAlignment="0" applyProtection="0">
      <alignment vertical="center"/>
    </xf>
    <xf numFmtId="0" fontId="17" fillId="47" borderId="6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8" fontId="0" fillId="0" borderId="1" xfId="0" applyNumberFormat="1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37" fillId="0" borderId="1" xfId="0" applyNumberFormat="1" applyFont="1" applyFill="1" applyBorder="1" applyAlignment="1">
      <alignment horizontal="center" vertical="center"/>
    </xf>
    <xf numFmtId="178" fontId="37" fillId="0" borderId="1" xfId="0" applyNumberFormat="1" applyFont="1" applyFill="1" applyBorder="1" applyAlignment="1">
      <alignment horizontal="left" vertical="center"/>
    </xf>
    <xf numFmtId="178" fontId="0" fillId="0" borderId="1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178" fontId="0" fillId="0" borderId="1" xfId="0" applyNumberForma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7" fillId="0" borderId="19" xfId="0" applyFont="1" applyFill="1" applyBorder="1" applyAlignment="1">
      <alignment horizontal="center" vertical="center" wrapText="1"/>
    </xf>
    <xf numFmtId="0" fontId="53" fillId="0" borderId="0" xfId="0" applyFont="1">
      <alignment vertical="center"/>
    </xf>
    <xf numFmtId="178" fontId="0" fillId="0" borderId="20" xfId="0" applyNumberForma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6" fontId="37" fillId="0" borderId="20" xfId="0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0" xfId="0" applyNumberFormat="1" applyFill="1" applyBorder="1" applyAlignment="1">
      <alignment horizontal="left" vertical="center"/>
    </xf>
    <xf numFmtId="178" fontId="0" fillId="0" borderId="0" xfId="0" applyNumberFormat="1" applyFill="1" applyBorder="1" applyAlignment="1">
      <alignment horizontal="center" vertical="center"/>
    </xf>
    <xf numFmtId="178" fontId="37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5" fontId="37" fillId="0" borderId="0" xfId="0" applyNumberFormat="1" applyFont="1" applyBorder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37" fillId="0" borderId="0" xfId="0" applyFont="1" applyBorder="1">
      <alignment vertical="center"/>
    </xf>
    <xf numFmtId="0" fontId="5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52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37" fillId="0" borderId="1" xfId="0" applyNumberFormat="1" applyFont="1" applyFill="1" applyBorder="1" applyAlignment="1">
      <alignment horizontal="center" vertical="center" wrapText="1"/>
    </xf>
  </cellXfs>
  <cellStyles count="221">
    <cellStyle name="20% - 强调文字颜色 1 2" xfId="3"/>
    <cellStyle name="20% - 强调文字颜色 1 3" xfId="4"/>
    <cellStyle name="20% - 强调文字颜色 1 4" xfId="5"/>
    <cellStyle name="20% - 强调文字颜色 2 2" xfId="6"/>
    <cellStyle name="20% - 强调文字颜色 2 3" xfId="7"/>
    <cellStyle name="20% - 强调文字颜色 2 4" xfId="8"/>
    <cellStyle name="20% - 强调文字颜色 3 2" xfId="9"/>
    <cellStyle name="20% - 强调文字颜色 3 3" xfId="10"/>
    <cellStyle name="20% - 强调文字颜色 3 4" xfId="11"/>
    <cellStyle name="20% - 强调文字颜色 4 2" xfId="12"/>
    <cellStyle name="20% - 强调文字颜色 4 3" xfId="13"/>
    <cellStyle name="20% - 强调文字颜色 4 4" xfId="14"/>
    <cellStyle name="20% - 强调文字颜色 5 2" xfId="15"/>
    <cellStyle name="20% - 强调文字颜色 5 2 2" xfId="16"/>
    <cellStyle name="20% - 强调文字颜色 5 3" xfId="17"/>
    <cellStyle name="20% - 强调文字颜色 5 4" xfId="18"/>
    <cellStyle name="20% - 强调文字颜色 5 5" xfId="19"/>
    <cellStyle name="20% - 强调文字颜色 6 2" xfId="20"/>
    <cellStyle name="20% - 强调文字颜色 6 3" xfId="21"/>
    <cellStyle name="20% - 强调文字颜色 6 4" xfId="22"/>
    <cellStyle name="40% - 强调文字颜色 1 2" xfId="23"/>
    <cellStyle name="40% - 强调文字颜色 1 3" xfId="24"/>
    <cellStyle name="40% - 强调文字颜色 1 4" xfId="25"/>
    <cellStyle name="40% - 强调文字颜色 2 2" xfId="26"/>
    <cellStyle name="40% - 强调文字颜色 2 3" xfId="27"/>
    <cellStyle name="40% - 强调文字颜色 2 4" xfId="28"/>
    <cellStyle name="40% - 强调文字颜色 3 2" xfId="29"/>
    <cellStyle name="40% - 强调文字颜色 3 3" xfId="30"/>
    <cellStyle name="40% - 强调文字颜色 3 4" xfId="31"/>
    <cellStyle name="40% - 强调文字颜色 4 2" xfId="32"/>
    <cellStyle name="40% - 强调文字颜色 4 3" xfId="33"/>
    <cellStyle name="40% - 强调文字颜色 4 4" xfId="34"/>
    <cellStyle name="40% - 强调文字颜色 5 2" xfId="35"/>
    <cellStyle name="40% - 强调文字颜色 5 3" xfId="36"/>
    <cellStyle name="40% - 强调文字颜色 5 4" xfId="37"/>
    <cellStyle name="40% - 强调文字颜色 6 2" xfId="38"/>
    <cellStyle name="40% - 强调文字颜色 6 2 2" xfId="39"/>
    <cellStyle name="40% - 强调文字颜色 6 3" xfId="40"/>
    <cellStyle name="40% - 强调文字颜色 6 4" xfId="41"/>
    <cellStyle name="40% - 强调文字颜色 6 5" xfId="42"/>
    <cellStyle name="60% - 强调文字颜色 1 2" xfId="43"/>
    <cellStyle name="60% - 强调文字颜色 1 3" xfId="44"/>
    <cellStyle name="60% - 强调文字颜色 1 4" xfId="45"/>
    <cellStyle name="60% - 强调文字颜色 2 2" xfId="46"/>
    <cellStyle name="60% - 强调文字颜色 2 3" xfId="47"/>
    <cellStyle name="60% - 强调文字颜色 2 4" xfId="48"/>
    <cellStyle name="60% - 强调文字颜色 3 2" xfId="49"/>
    <cellStyle name="60% - 强调文字颜色 3 2 2" xfId="50"/>
    <cellStyle name="60% - 强调文字颜色 3 3" xfId="51"/>
    <cellStyle name="60% - 强调文字颜色 3 3 2" xfId="52"/>
    <cellStyle name="60% - 强调文字颜色 3 4" xfId="53"/>
    <cellStyle name="60% - 强调文字颜色 3 5" xfId="54"/>
    <cellStyle name="60% - 强调文字颜色 3 6" xfId="55"/>
    <cellStyle name="60% - 强调文字颜色 4 2" xfId="56"/>
    <cellStyle name="60% - 强调文字颜色 4 3" xfId="57"/>
    <cellStyle name="60% - 强调文字颜色 4 4" xfId="58"/>
    <cellStyle name="60% - 强调文字颜色 5 2" xfId="59"/>
    <cellStyle name="60% - 强调文字颜色 5 3" xfId="60"/>
    <cellStyle name="60% - 强调文字颜色 5 4" xfId="61"/>
    <cellStyle name="60% - 强调文字颜色 6 2" xfId="62"/>
    <cellStyle name="60% - 强调文字颜色 6 2 2" xfId="63"/>
    <cellStyle name="60% - 强调文字颜色 6 3" xfId="64"/>
    <cellStyle name="60% - 强调文字颜色 6 4" xfId="65"/>
    <cellStyle name="60% - 强调文字颜色 6 5" xfId="66"/>
    <cellStyle name="百分比 2" xfId="67"/>
    <cellStyle name="百分比 2 2" xfId="68"/>
    <cellStyle name="百分比 2 2 2" xfId="69"/>
    <cellStyle name="百分比 2 3" xfId="70"/>
    <cellStyle name="百分比 3" xfId="71"/>
    <cellStyle name="百分比 3 2" xfId="72"/>
    <cellStyle name="百分比 3 2 2" xfId="73"/>
    <cellStyle name="百分比 3 2 3" xfId="74"/>
    <cellStyle name="标题 1 2" xfId="75"/>
    <cellStyle name="标题 1 3" xfId="76"/>
    <cellStyle name="标题 1 4" xfId="77"/>
    <cellStyle name="标题 2 2" xfId="78"/>
    <cellStyle name="标题 2 3" xfId="79"/>
    <cellStyle name="标题 2 4" xfId="80"/>
    <cellStyle name="标题 3 2" xfId="81"/>
    <cellStyle name="标题 3 3" xfId="82"/>
    <cellStyle name="标题 3 4" xfId="83"/>
    <cellStyle name="标题 4 2" xfId="84"/>
    <cellStyle name="标题 4 3" xfId="85"/>
    <cellStyle name="标题 4 4" xfId="86"/>
    <cellStyle name="标题 5" xfId="87"/>
    <cellStyle name="标题 5 2" xfId="88"/>
    <cellStyle name="标题 6" xfId="89"/>
    <cellStyle name="标题 6 2" xfId="90"/>
    <cellStyle name="标题 7" xfId="91"/>
    <cellStyle name="标题 8" xfId="92"/>
    <cellStyle name="标题 9" xfId="93"/>
    <cellStyle name="差 2" xfId="94"/>
    <cellStyle name="差 3" xfId="95"/>
    <cellStyle name="差 4" xfId="96"/>
    <cellStyle name="常规" xfId="0" builtinId="0"/>
    <cellStyle name="常规 10" xfId="97"/>
    <cellStyle name="常规 11" xfId="98"/>
    <cellStyle name="常规 12" xfId="99"/>
    <cellStyle name="常规 13" xfId="2"/>
    <cellStyle name="常规 14" xfId="1"/>
    <cellStyle name="常规 2" xfId="100"/>
    <cellStyle name="常规 2 2" xfId="101"/>
    <cellStyle name="常规 2 2 2" xfId="102"/>
    <cellStyle name="常规 2 3" xfId="103"/>
    <cellStyle name="常规 2 3 2" xfId="104"/>
    <cellStyle name="常规 2 4" xfId="105"/>
    <cellStyle name="常规 2 4 2" xfId="106"/>
    <cellStyle name="常规 2 5" xfId="107"/>
    <cellStyle name="常规 2 5 2" xfId="108"/>
    <cellStyle name="常规 2 6" xfId="109"/>
    <cellStyle name="常规 3" xfId="110"/>
    <cellStyle name="常规 3 2" xfId="111"/>
    <cellStyle name="常规 3 2 2" xfId="112"/>
    <cellStyle name="常规 3 3" xfId="113"/>
    <cellStyle name="常规 4" xfId="114"/>
    <cellStyle name="常规 4 2" xfId="115"/>
    <cellStyle name="常规 5" xfId="116"/>
    <cellStyle name="常规 5 2" xfId="117"/>
    <cellStyle name="常规 5 2 2" xfId="118"/>
    <cellStyle name="常规 5 2 3" xfId="119"/>
    <cellStyle name="常规 5 3" xfId="120"/>
    <cellStyle name="常规 5 4" xfId="121"/>
    <cellStyle name="常规 6" xfId="122"/>
    <cellStyle name="常规 6 2" xfId="123"/>
    <cellStyle name="常规 6 3" xfId="124"/>
    <cellStyle name="常规 7" xfId="125"/>
    <cellStyle name="常规 7 2" xfId="126"/>
    <cellStyle name="常规 7 3" xfId="127"/>
    <cellStyle name="常规 8" xfId="128"/>
    <cellStyle name="常规 9" xfId="129"/>
    <cellStyle name="超链接 2" xfId="130"/>
    <cellStyle name="超链接 2 2" xfId="131"/>
    <cellStyle name="超链接 3" xfId="132"/>
    <cellStyle name="超链接 3 2" xfId="133"/>
    <cellStyle name="好 2" xfId="134"/>
    <cellStyle name="好 3" xfId="135"/>
    <cellStyle name="好 3 2" xfId="136"/>
    <cellStyle name="好 4" xfId="137"/>
    <cellStyle name="好 5" xfId="138"/>
    <cellStyle name="汇总 2" xfId="139"/>
    <cellStyle name="汇总 2 2" xfId="140"/>
    <cellStyle name="汇总 3" xfId="141"/>
    <cellStyle name="汇总 3 2" xfId="142"/>
    <cellStyle name="汇总 4" xfId="143"/>
    <cellStyle name="汇总 5" xfId="144"/>
    <cellStyle name="汇总 6" xfId="145"/>
    <cellStyle name="计算 2" xfId="146"/>
    <cellStyle name="计算 3" xfId="147"/>
    <cellStyle name="计算 4" xfId="148"/>
    <cellStyle name="检查单元格 2" xfId="149"/>
    <cellStyle name="检查单元格 3" xfId="150"/>
    <cellStyle name="检查单元格 4" xfId="151"/>
    <cellStyle name="解释性文本 2" xfId="152"/>
    <cellStyle name="解释性文本 3" xfId="153"/>
    <cellStyle name="解释性文本 4" xfId="154"/>
    <cellStyle name="警告文本 2" xfId="155"/>
    <cellStyle name="警告文本 3" xfId="156"/>
    <cellStyle name="警告文本 4" xfId="157"/>
    <cellStyle name="链接单元格 2" xfId="158"/>
    <cellStyle name="链接单元格 3" xfId="159"/>
    <cellStyle name="链接单元格 4" xfId="160"/>
    <cellStyle name="千位分隔 2" xfId="161"/>
    <cellStyle name="千位分隔 2 2" xfId="162"/>
    <cellStyle name="千位分隔 2 2 2" xfId="163"/>
    <cellStyle name="千位分隔 2 3" xfId="164"/>
    <cellStyle name="千位分隔 3" xfId="165"/>
    <cellStyle name="千位分隔 4" xfId="166"/>
    <cellStyle name="千位分隔 4 2" xfId="167"/>
    <cellStyle name="千位分隔 4 3" xfId="168"/>
    <cellStyle name="千位分隔[0] 2" xfId="169"/>
    <cellStyle name="千位分隔[0] 2 2" xfId="170"/>
    <cellStyle name="千位分隔[0] 3" xfId="171"/>
    <cellStyle name="千位分隔[0] 3 2" xfId="172"/>
    <cellStyle name="强调文字颜色 1 2" xfId="173"/>
    <cellStyle name="强调文字颜色 1 3" xfId="174"/>
    <cellStyle name="强调文字颜色 1 4" xfId="175"/>
    <cellStyle name="强调文字颜色 2 2" xfId="176"/>
    <cellStyle name="强调文字颜色 2 3" xfId="177"/>
    <cellStyle name="强调文字颜色 2 4" xfId="178"/>
    <cellStyle name="强调文字颜色 3 2" xfId="179"/>
    <cellStyle name="强调文字颜色 3 3" xfId="180"/>
    <cellStyle name="强调文字颜色 3 4" xfId="181"/>
    <cellStyle name="强调文字颜色 4 2" xfId="182"/>
    <cellStyle name="强调文字颜色 4 3" xfId="183"/>
    <cellStyle name="强调文字颜色 4 4" xfId="184"/>
    <cellStyle name="强调文字颜色 5 2" xfId="185"/>
    <cellStyle name="强调文字颜色 5 3" xfId="186"/>
    <cellStyle name="强调文字颜色 5 4" xfId="187"/>
    <cellStyle name="强调文字颜色 6 2" xfId="188"/>
    <cellStyle name="强调文字颜色 6 3" xfId="189"/>
    <cellStyle name="强调文字颜色 6 4" xfId="190"/>
    <cellStyle name="适中 2" xfId="191"/>
    <cellStyle name="适中 2 2" xfId="192"/>
    <cellStyle name="适中 3" xfId="193"/>
    <cellStyle name="适中 3 2" xfId="194"/>
    <cellStyle name="适中 4" xfId="195"/>
    <cellStyle name="适中 4 2" xfId="196"/>
    <cellStyle name="适中 5" xfId="197"/>
    <cellStyle name="适中 6" xfId="198"/>
    <cellStyle name="适中 6 2" xfId="199"/>
    <cellStyle name="适中 7" xfId="200"/>
    <cellStyle name="适中 8" xfId="201"/>
    <cellStyle name="输出 2" xfId="202"/>
    <cellStyle name="输出 3" xfId="203"/>
    <cellStyle name="输出 4" xfId="204"/>
    <cellStyle name="输入 2" xfId="205"/>
    <cellStyle name="输入 3" xfId="206"/>
    <cellStyle name="输入 4" xfId="207"/>
    <cellStyle name="已访问的超链接 2" xfId="208"/>
    <cellStyle name="已访问的超链接 2 2" xfId="209"/>
    <cellStyle name="已访问的超链接 3" xfId="210"/>
    <cellStyle name="已访问的超链接 3 2" xfId="211"/>
    <cellStyle name="已访问的超链接 4" xfId="212"/>
    <cellStyle name="已访问的超链接 4 2" xfId="213"/>
    <cellStyle name="已访问的超链接 5" xfId="214"/>
    <cellStyle name="已访问的超链接 5 2" xfId="215"/>
    <cellStyle name="注释 2" xfId="216"/>
    <cellStyle name="注释 2 2" xfId="217"/>
    <cellStyle name="注释 3" xfId="218"/>
    <cellStyle name="注释 4" xfId="219"/>
    <cellStyle name="注释 5" xfId="2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topLeftCell="A22" workbookViewId="0">
      <selection activeCell="E27" sqref="E27"/>
    </sheetView>
  </sheetViews>
  <sheetFormatPr defaultColWidth="9" defaultRowHeight="13.5"/>
  <cols>
    <col min="1" max="1" width="4" customWidth="1"/>
    <col min="2" max="2" width="32.125" customWidth="1"/>
    <col min="3" max="3" width="15" customWidth="1"/>
    <col min="4" max="4" width="6.75" customWidth="1"/>
    <col min="5" max="5" width="7" customWidth="1"/>
    <col min="6" max="6" width="5.5" customWidth="1"/>
    <col min="7" max="7" width="8" customWidth="1"/>
    <col min="8" max="8" width="7.875" customWidth="1"/>
    <col min="9" max="9" width="8.875" customWidth="1"/>
    <col min="10" max="10" width="8.375" customWidth="1"/>
    <col min="11" max="11" width="9" customWidth="1"/>
    <col min="12" max="12" width="8.375" customWidth="1"/>
    <col min="13" max="13" width="6.75" customWidth="1"/>
    <col min="14" max="14" width="12" customWidth="1"/>
    <col min="15" max="15" width="12.75" bestFit="1" customWidth="1"/>
    <col min="16" max="16" width="9" customWidth="1"/>
    <col min="18" max="18" width="9.5" bestFit="1" customWidth="1"/>
  </cols>
  <sheetData>
    <row r="1" spans="1:18" ht="35.1" customHeight="1">
      <c r="A1" s="41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56.25" customHeight="1">
      <c r="A2" s="3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8" t="s">
        <v>12</v>
      </c>
      <c r="N2" s="3" t="s">
        <v>13</v>
      </c>
      <c r="O2" s="24"/>
      <c r="P2" s="1"/>
    </row>
    <row r="3" spans="1:18" ht="21.95" customHeight="1">
      <c r="A3" s="12">
        <v>1</v>
      </c>
      <c r="B3" s="11" t="s">
        <v>14</v>
      </c>
      <c r="C3" s="11" t="s">
        <v>15</v>
      </c>
      <c r="D3" s="11" t="s">
        <v>66</v>
      </c>
      <c r="E3" s="12">
        <v>12000</v>
      </c>
      <c r="F3" s="14">
        <v>145</v>
      </c>
      <c r="G3" s="12">
        <v>111819</v>
      </c>
      <c r="H3" s="26">
        <f>G3*0.7</f>
        <v>78273.299999999988</v>
      </c>
      <c r="I3" s="12">
        <f>E3*6</f>
        <v>72000</v>
      </c>
      <c r="J3" s="12">
        <v>79136</v>
      </c>
      <c r="K3" s="12">
        <f>J3*0.7</f>
        <v>55395.199999999997</v>
      </c>
      <c r="L3" s="12">
        <v>55395</v>
      </c>
      <c r="M3" s="22"/>
      <c r="N3" s="12">
        <v>800000</v>
      </c>
      <c r="O3" s="23"/>
      <c r="R3" s="35"/>
    </row>
    <row r="4" spans="1:18" ht="21.95" customHeight="1">
      <c r="A4" s="12">
        <v>2</v>
      </c>
      <c r="B4" s="11" t="s">
        <v>62</v>
      </c>
      <c r="C4" s="11" t="s">
        <v>15</v>
      </c>
      <c r="D4" s="11" t="s">
        <v>19</v>
      </c>
      <c r="E4" s="12">
        <v>8050</v>
      </c>
      <c r="F4" s="12">
        <v>130</v>
      </c>
      <c r="G4" s="12">
        <v>39255</v>
      </c>
      <c r="H4" s="26">
        <f t="shared" ref="H4:H6" si="0">G4*0.7</f>
        <v>27478.5</v>
      </c>
      <c r="I4" s="12">
        <f>E4*6</f>
        <v>48300</v>
      </c>
      <c r="J4" s="12">
        <v>39629</v>
      </c>
      <c r="K4" s="12">
        <f>J4*0.7</f>
        <v>27740.3</v>
      </c>
      <c r="L4" s="12">
        <v>27479</v>
      </c>
      <c r="M4" s="22">
        <v>18.649999999999999</v>
      </c>
      <c r="N4" s="28">
        <f>M4*L4</f>
        <v>512483.35</v>
      </c>
      <c r="O4" s="23"/>
      <c r="P4" s="1"/>
      <c r="Q4" s="32"/>
      <c r="R4" s="36"/>
    </row>
    <row r="5" spans="1:18" ht="21.95" customHeight="1">
      <c r="A5" s="12">
        <v>3</v>
      </c>
      <c r="B5" s="11" t="s">
        <v>16</v>
      </c>
      <c r="C5" s="11" t="s">
        <v>15</v>
      </c>
      <c r="D5" s="11" t="s">
        <v>17</v>
      </c>
      <c r="E5" s="12">
        <v>1025</v>
      </c>
      <c r="F5" s="14">
        <v>10</v>
      </c>
      <c r="G5" s="12">
        <v>9721</v>
      </c>
      <c r="H5" s="26">
        <f t="shared" si="0"/>
        <v>6804.7</v>
      </c>
      <c r="I5" s="12">
        <f>E5*6</f>
        <v>6150</v>
      </c>
      <c r="J5" s="12">
        <v>7366</v>
      </c>
      <c r="K5" s="12">
        <f t="shared" ref="K5:K21" si="1">J5*0.7</f>
        <v>5156.2</v>
      </c>
      <c r="L5" s="12">
        <v>5156</v>
      </c>
      <c r="M5" s="22">
        <v>18.649999999999999</v>
      </c>
      <c r="N5" s="28">
        <f t="shared" ref="N5:N20" si="2">M5*L5</f>
        <v>96159.4</v>
      </c>
      <c r="O5" s="23"/>
      <c r="P5" s="1"/>
      <c r="Q5" s="32"/>
      <c r="R5" s="36"/>
    </row>
    <row r="6" spans="1:18" ht="21.95" customHeight="1">
      <c r="A6" s="12">
        <v>4</v>
      </c>
      <c r="B6" s="11" t="s">
        <v>70</v>
      </c>
      <c r="C6" s="11" t="s">
        <v>15</v>
      </c>
      <c r="D6" s="11" t="s">
        <v>18</v>
      </c>
      <c r="E6" s="12">
        <v>2486</v>
      </c>
      <c r="F6" s="12">
        <v>31</v>
      </c>
      <c r="G6" s="12">
        <v>15430</v>
      </c>
      <c r="H6" s="26">
        <f t="shared" si="0"/>
        <v>10801</v>
      </c>
      <c r="I6" s="12">
        <f t="shared" ref="I6:I21" si="3">E6*5</f>
        <v>12430</v>
      </c>
      <c r="J6" s="12">
        <v>16258</v>
      </c>
      <c r="K6" s="12">
        <f t="shared" si="1"/>
        <v>11380.599999999999</v>
      </c>
      <c r="L6" s="12">
        <v>10801</v>
      </c>
      <c r="M6" s="22">
        <v>18.649999999999999</v>
      </c>
      <c r="N6" s="28">
        <f t="shared" si="2"/>
        <v>201438.65</v>
      </c>
      <c r="O6" s="23"/>
      <c r="P6" s="1"/>
      <c r="Q6" s="32"/>
      <c r="R6" s="36"/>
    </row>
    <row r="7" spans="1:18" ht="21.95" customHeight="1">
      <c r="A7" s="12">
        <v>5</v>
      </c>
      <c r="B7" s="11" t="s">
        <v>20</v>
      </c>
      <c r="C7" s="11" t="s">
        <v>15</v>
      </c>
      <c r="D7" s="11" t="s">
        <v>21</v>
      </c>
      <c r="E7" s="12">
        <v>768</v>
      </c>
      <c r="F7" s="12">
        <v>5</v>
      </c>
      <c r="G7" s="12">
        <v>6048</v>
      </c>
      <c r="H7" s="26">
        <f t="shared" ref="H7:H20" si="4">G7*0.7</f>
        <v>4233.5999999999995</v>
      </c>
      <c r="I7" s="12">
        <f t="shared" ref="I7:I14" si="5">E7*6</f>
        <v>4608</v>
      </c>
      <c r="J7" s="12">
        <v>6001</v>
      </c>
      <c r="K7" s="12">
        <f t="shared" si="1"/>
        <v>4200.7</v>
      </c>
      <c r="L7" s="12">
        <v>4201</v>
      </c>
      <c r="M7" s="22">
        <v>18.649999999999999</v>
      </c>
      <c r="N7" s="28">
        <f t="shared" si="2"/>
        <v>78348.649999999994</v>
      </c>
      <c r="O7" s="23"/>
      <c r="P7" s="1"/>
      <c r="Q7" s="32"/>
      <c r="R7" s="36"/>
    </row>
    <row r="8" spans="1:18" ht="21.95" customHeight="1">
      <c r="A8" s="12">
        <v>6</v>
      </c>
      <c r="B8" s="11" t="s">
        <v>22</v>
      </c>
      <c r="C8" s="11" t="s">
        <v>15</v>
      </c>
      <c r="D8" s="11" t="s">
        <v>67</v>
      </c>
      <c r="E8" s="12">
        <v>1150</v>
      </c>
      <c r="F8" s="12">
        <v>18</v>
      </c>
      <c r="G8" s="12">
        <v>7249</v>
      </c>
      <c r="H8" s="26">
        <f t="shared" si="4"/>
        <v>5074.2999999999993</v>
      </c>
      <c r="I8" s="12">
        <f t="shared" si="5"/>
        <v>6900</v>
      </c>
      <c r="J8" s="12">
        <v>7197</v>
      </c>
      <c r="K8" s="12">
        <f t="shared" si="1"/>
        <v>5037.8999999999996</v>
      </c>
      <c r="L8" s="12">
        <v>5038</v>
      </c>
      <c r="M8" s="22">
        <v>18.649999999999999</v>
      </c>
      <c r="N8" s="28">
        <f t="shared" si="2"/>
        <v>93958.7</v>
      </c>
      <c r="O8" s="23"/>
      <c r="P8" s="1"/>
      <c r="Q8" s="32"/>
      <c r="R8" s="36"/>
    </row>
    <row r="9" spans="1:18" ht="21.95" customHeight="1">
      <c r="A9" s="12">
        <v>7</v>
      </c>
      <c r="B9" s="11" t="s">
        <v>23</v>
      </c>
      <c r="C9" s="11" t="s">
        <v>15</v>
      </c>
      <c r="D9" s="11" t="s">
        <v>24</v>
      </c>
      <c r="E9" s="12">
        <v>850</v>
      </c>
      <c r="F9" s="12">
        <v>11</v>
      </c>
      <c r="G9" s="12">
        <v>7594</v>
      </c>
      <c r="H9" s="26">
        <f t="shared" si="4"/>
        <v>5315.7999999999993</v>
      </c>
      <c r="I9" s="12">
        <f t="shared" si="5"/>
        <v>5100</v>
      </c>
      <c r="J9" s="12">
        <v>6797</v>
      </c>
      <c r="K9" s="12">
        <f t="shared" si="1"/>
        <v>4757.8999999999996</v>
      </c>
      <c r="L9" s="12">
        <v>4758</v>
      </c>
      <c r="M9" s="22">
        <v>18.649999999999999</v>
      </c>
      <c r="N9" s="28">
        <f t="shared" si="2"/>
        <v>88736.7</v>
      </c>
      <c r="O9" s="23"/>
      <c r="P9" s="1"/>
      <c r="Q9" s="32"/>
      <c r="R9" s="36"/>
    </row>
    <row r="10" spans="1:18" ht="21.95" customHeight="1">
      <c r="A10" s="12">
        <v>8</v>
      </c>
      <c r="B10" s="11" t="s">
        <v>65</v>
      </c>
      <c r="C10" s="11" t="s">
        <v>15</v>
      </c>
      <c r="D10" s="11" t="s">
        <v>25</v>
      </c>
      <c r="E10" s="12">
        <v>1500</v>
      </c>
      <c r="F10" s="12">
        <v>25</v>
      </c>
      <c r="G10" s="12">
        <v>10888</v>
      </c>
      <c r="H10" s="26">
        <f t="shared" si="4"/>
        <v>7621.5999999999995</v>
      </c>
      <c r="I10" s="12">
        <f t="shared" si="5"/>
        <v>9000</v>
      </c>
      <c r="J10" s="12">
        <v>6946</v>
      </c>
      <c r="K10" s="12">
        <f t="shared" si="1"/>
        <v>4862.2</v>
      </c>
      <c r="L10" s="12">
        <v>4862</v>
      </c>
      <c r="M10" s="22">
        <v>18.649999999999999</v>
      </c>
      <c r="N10" s="28">
        <f t="shared" si="2"/>
        <v>90676.299999999988</v>
      </c>
      <c r="O10" s="23"/>
      <c r="P10" s="1"/>
      <c r="Q10" s="32"/>
      <c r="R10" s="36"/>
    </row>
    <row r="11" spans="1:18" ht="21.95" customHeight="1">
      <c r="A11" s="12">
        <v>9</v>
      </c>
      <c r="B11" s="11" t="s">
        <v>61</v>
      </c>
      <c r="C11" s="11" t="s">
        <v>15</v>
      </c>
      <c r="D11" s="11" t="s">
        <v>69</v>
      </c>
      <c r="E11" s="12">
        <v>1542</v>
      </c>
      <c r="F11" s="12">
        <v>22</v>
      </c>
      <c r="G11" s="12">
        <v>8408</v>
      </c>
      <c r="H11" s="26">
        <f t="shared" si="4"/>
        <v>5885.5999999999995</v>
      </c>
      <c r="I11" s="12">
        <f t="shared" si="5"/>
        <v>9252</v>
      </c>
      <c r="J11" s="12">
        <v>6682</v>
      </c>
      <c r="K11" s="12">
        <f t="shared" si="1"/>
        <v>4677.3999999999996</v>
      </c>
      <c r="L11" s="12">
        <v>4677</v>
      </c>
      <c r="M11" s="22">
        <v>18.649999999999999</v>
      </c>
      <c r="N11" s="28">
        <f t="shared" si="2"/>
        <v>87226.049999999988</v>
      </c>
      <c r="O11" s="23"/>
      <c r="P11" s="1"/>
      <c r="Q11" s="32"/>
      <c r="R11" s="36"/>
    </row>
    <row r="12" spans="1:18" ht="21.95" customHeight="1">
      <c r="A12" s="12">
        <v>10</v>
      </c>
      <c r="B12" s="11" t="s">
        <v>26</v>
      </c>
      <c r="C12" s="11" t="s">
        <v>15</v>
      </c>
      <c r="D12" s="15" t="s">
        <v>73</v>
      </c>
      <c r="E12" s="12">
        <v>819</v>
      </c>
      <c r="F12" s="12">
        <v>2</v>
      </c>
      <c r="G12" s="12">
        <v>6192</v>
      </c>
      <c r="H12" s="26">
        <f t="shared" si="4"/>
        <v>4334.3999999999996</v>
      </c>
      <c r="I12" s="12">
        <f t="shared" si="5"/>
        <v>4914</v>
      </c>
      <c r="J12" s="12">
        <v>6090</v>
      </c>
      <c r="K12" s="12">
        <f t="shared" si="1"/>
        <v>4263</v>
      </c>
      <c r="L12" s="12">
        <v>4263</v>
      </c>
      <c r="M12" s="22">
        <v>18.649999999999999</v>
      </c>
      <c r="N12" s="28">
        <f t="shared" si="2"/>
        <v>79504.95</v>
      </c>
      <c r="O12" s="23"/>
      <c r="P12" s="1"/>
      <c r="Q12" s="32"/>
      <c r="R12" s="36"/>
    </row>
    <row r="13" spans="1:18" ht="21.95" customHeight="1">
      <c r="A13" s="12">
        <v>11</v>
      </c>
      <c r="B13" s="11" t="s">
        <v>27</v>
      </c>
      <c r="C13" s="11" t="s">
        <v>71</v>
      </c>
      <c r="D13" s="11" t="s">
        <v>28</v>
      </c>
      <c r="E13" s="12">
        <v>1280</v>
      </c>
      <c r="F13" s="12">
        <v>19</v>
      </c>
      <c r="G13" s="12">
        <v>11882</v>
      </c>
      <c r="H13" s="26">
        <f t="shared" si="4"/>
        <v>8317.4</v>
      </c>
      <c r="I13" s="12">
        <f t="shared" si="5"/>
        <v>7680</v>
      </c>
      <c r="J13" s="12">
        <v>7969</v>
      </c>
      <c r="K13" s="12">
        <f t="shared" si="1"/>
        <v>5578.2999999999993</v>
      </c>
      <c r="L13" s="12">
        <v>5578</v>
      </c>
      <c r="M13" s="22">
        <v>18.649999999999999</v>
      </c>
      <c r="N13" s="28">
        <f t="shared" si="2"/>
        <v>104029.7</v>
      </c>
      <c r="O13" s="23"/>
      <c r="P13" s="1"/>
      <c r="Q13" s="32"/>
      <c r="R13" s="36"/>
    </row>
    <row r="14" spans="1:18" ht="21.95" customHeight="1">
      <c r="A14" s="12">
        <v>12</v>
      </c>
      <c r="B14" s="11" t="s">
        <v>29</v>
      </c>
      <c r="C14" s="11" t="s">
        <v>63</v>
      </c>
      <c r="D14" s="11" t="s">
        <v>30</v>
      </c>
      <c r="E14" s="12">
        <v>550</v>
      </c>
      <c r="F14" s="12">
        <v>7.5</v>
      </c>
      <c r="G14" s="12">
        <v>8517</v>
      </c>
      <c r="H14" s="26">
        <f t="shared" si="4"/>
        <v>5961.9</v>
      </c>
      <c r="I14" s="12">
        <f t="shared" si="5"/>
        <v>3300</v>
      </c>
      <c r="J14" s="12">
        <v>5896</v>
      </c>
      <c r="K14" s="12">
        <f t="shared" si="1"/>
        <v>4127.2</v>
      </c>
      <c r="L14" s="12">
        <v>3300</v>
      </c>
      <c r="M14" s="22">
        <v>18.649999999999999</v>
      </c>
      <c r="N14" s="28">
        <f t="shared" si="2"/>
        <v>61544.999999999993</v>
      </c>
      <c r="O14" s="23"/>
      <c r="P14" s="1"/>
      <c r="Q14" s="32"/>
      <c r="R14" s="36"/>
    </row>
    <row r="15" spans="1:18" ht="21.95" customHeight="1">
      <c r="A15" s="12">
        <v>13</v>
      </c>
      <c r="B15" s="11" t="s">
        <v>44</v>
      </c>
      <c r="C15" s="11" t="s">
        <v>45</v>
      </c>
      <c r="D15" s="11" t="s">
        <v>46</v>
      </c>
      <c r="E15" s="12">
        <v>925</v>
      </c>
      <c r="F15" s="12">
        <v>13</v>
      </c>
      <c r="G15" s="12">
        <v>9138</v>
      </c>
      <c r="H15" s="26">
        <f t="shared" si="4"/>
        <v>6396.5999999999995</v>
      </c>
      <c r="I15" s="12">
        <f t="shared" si="3"/>
        <v>4625</v>
      </c>
      <c r="J15" s="12">
        <v>4819</v>
      </c>
      <c r="K15" s="12">
        <f>J15*0.7</f>
        <v>3373.2999999999997</v>
      </c>
      <c r="L15" s="12">
        <v>3373</v>
      </c>
      <c r="M15" s="22">
        <v>18.649999999999999</v>
      </c>
      <c r="N15" s="28">
        <f t="shared" si="2"/>
        <v>62906.45</v>
      </c>
      <c r="O15" s="23"/>
      <c r="P15" s="1"/>
      <c r="Q15" s="32"/>
      <c r="R15" s="36"/>
    </row>
    <row r="16" spans="1:18" ht="21.95" customHeight="1">
      <c r="A16" s="12">
        <v>14</v>
      </c>
      <c r="B16" s="11" t="s">
        <v>31</v>
      </c>
      <c r="C16" s="11" t="s">
        <v>32</v>
      </c>
      <c r="D16" s="11" t="s">
        <v>33</v>
      </c>
      <c r="E16" s="12">
        <v>770</v>
      </c>
      <c r="F16" s="12">
        <v>6.5</v>
      </c>
      <c r="G16" s="12">
        <v>6930</v>
      </c>
      <c r="H16" s="26">
        <f t="shared" si="4"/>
        <v>4851</v>
      </c>
      <c r="I16" s="12">
        <f>E16*6</f>
        <v>4620</v>
      </c>
      <c r="J16" s="12">
        <v>4957</v>
      </c>
      <c r="K16" s="12">
        <f t="shared" si="1"/>
        <v>3469.8999999999996</v>
      </c>
      <c r="L16" s="12">
        <v>3470</v>
      </c>
      <c r="M16" s="22">
        <v>18.649999999999999</v>
      </c>
      <c r="N16" s="28">
        <f t="shared" si="2"/>
        <v>64715.499999999993</v>
      </c>
      <c r="O16" s="23"/>
      <c r="P16" s="1"/>
      <c r="Q16" s="32"/>
      <c r="R16" s="36"/>
    </row>
    <row r="17" spans="1:18" ht="21.95" customHeight="1">
      <c r="A17" s="12">
        <v>15</v>
      </c>
      <c r="B17" s="11" t="s">
        <v>64</v>
      </c>
      <c r="C17" s="11" t="s">
        <v>34</v>
      </c>
      <c r="D17" s="11" t="s">
        <v>35</v>
      </c>
      <c r="E17" s="12">
        <v>1517</v>
      </c>
      <c r="F17" s="12">
        <v>14</v>
      </c>
      <c r="G17" s="12">
        <v>11242</v>
      </c>
      <c r="H17" s="26">
        <f t="shared" si="4"/>
        <v>7869.4</v>
      </c>
      <c r="I17" s="12">
        <f>E17*6</f>
        <v>9102</v>
      </c>
      <c r="J17" s="13">
        <v>11273</v>
      </c>
      <c r="K17" s="12">
        <f t="shared" si="1"/>
        <v>7891.0999999999995</v>
      </c>
      <c r="L17" s="12">
        <v>7869</v>
      </c>
      <c r="M17" s="22">
        <v>18.649999999999999</v>
      </c>
      <c r="N17" s="28">
        <f t="shared" si="2"/>
        <v>146756.84999999998</v>
      </c>
      <c r="O17" s="23"/>
      <c r="P17" s="1"/>
      <c r="Q17" s="32"/>
      <c r="R17" s="36"/>
    </row>
    <row r="18" spans="1:18" ht="21.95" customHeight="1">
      <c r="A18" s="12">
        <v>16</v>
      </c>
      <c r="B18" s="11" t="s">
        <v>36</v>
      </c>
      <c r="C18" s="11" t="s">
        <v>37</v>
      </c>
      <c r="D18" s="11" t="s">
        <v>38</v>
      </c>
      <c r="E18" s="12">
        <v>896</v>
      </c>
      <c r="F18" s="12">
        <v>14</v>
      </c>
      <c r="G18" s="12">
        <v>3612</v>
      </c>
      <c r="H18" s="26">
        <f t="shared" si="4"/>
        <v>2528.3999999999996</v>
      </c>
      <c r="I18" s="12">
        <f>E18*6</f>
        <v>5376</v>
      </c>
      <c r="J18" s="12">
        <v>3628</v>
      </c>
      <c r="K18" s="12">
        <f t="shared" si="1"/>
        <v>2539.6</v>
      </c>
      <c r="L18" s="12">
        <v>2528</v>
      </c>
      <c r="M18" s="22">
        <v>18.649999999999999</v>
      </c>
      <c r="N18" s="28">
        <f t="shared" si="2"/>
        <v>47147.199999999997</v>
      </c>
      <c r="O18" s="23"/>
      <c r="P18" s="1"/>
      <c r="Q18" s="32"/>
      <c r="R18" s="36"/>
    </row>
    <row r="19" spans="1:18" ht="21.95" customHeight="1">
      <c r="A19" s="12">
        <v>17</v>
      </c>
      <c r="B19" s="11" t="s">
        <v>39</v>
      </c>
      <c r="C19" s="11" t="s">
        <v>40</v>
      </c>
      <c r="D19" s="11" t="s">
        <v>41</v>
      </c>
      <c r="E19" s="12">
        <v>802</v>
      </c>
      <c r="F19" s="12">
        <v>11</v>
      </c>
      <c r="G19" s="12">
        <v>7524</v>
      </c>
      <c r="H19" s="26">
        <f t="shared" si="4"/>
        <v>5266.7999999999993</v>
      </c>
      <c r="I19" s="12">
        <f>E19*6</f>
        <v>4812</v>
      </c>
      <c r="J19" s="12">
        <v>5154</v>
      </c>
      <c r="K19" s="12">
        <f>J19*0.7</f>
        <v>3607.7999999999997</v>
      </c>
      <c r="L19" s="12">
        <v>3608</v>
      </c>
      <c r="M19" s="22">
        <v>18.649999999999999</v>
      </c>
      <c r="N19" s="28">
        <f t="shared" si="2"/>
        <v>67289.2</v>
      </c>
      <c r="O19" s="25"/>
      <c r="P19" s="1"/>
      <c r="Q19" s="32"/>
      <c r="R19" s="36"/>
    </row>
    <row r="20" spans="1:18" ht="21.95" customHeight="1">
      <c r="A20" s="12">
        <v>18</v>
      </c>
      <c r="B20" s="11" t="s">
        <v>42</v>
      </c>
      <c r="C20" s="11" t="s">
        <v>40</v>
      </c>
      <c r="D20" s="11" t="s">
        <v>43</v>
      </c>
      <c r="E20" s="12">
        <v>1380</v>
      </c>
      <c r="F20" s="12">
        <v>17</v>
      </c>
      <c r="G20" s="12">
        <v>8560</v>
      </c>
      <c r="H20" s="26">
        <f t="shared" si="4"/>
        <v>5992</v>
      </c>
      <c r="I20" s="12">
        <f>E20*6</f>
        <v>8280</v>
      </c>
      <c r="J20" s="12">
        <v>6452</v>
      </c>
      <c r="K20" s="12">
        <f t="shared" si="1"/>
        <v>4516.3999999999996</v>
      </c>
      <c r="L20" s="12">
        <v>4516</v>
      </c>
      <c r="M20" s="22">
        <v>18.649999999999999</v>
      </c>
      <c r="N20" s="28">
        <f t="shared" si="2"/>
        <v>84223.4</v>
      </c>
      <c r="O20" s="25"/>
      <c r="P20" s="1"/>
      <c r="Q20" s="32"/>
      <c r="R20" s="36"/>
    </row>
    <row r="21" spans="1:18" ht="21.95" customHeight="1">
      <c r="A21" s="16" t="s">
        <v>47</v>
      </c>
      <c r="B21" s="11"/>
      <c r="C21" s="11"/>
      <c r="D21" s="11"/>
      <c r="E21" s="12">
        <f>SUM(E3:E20)</f>
        <v>38310</v>
      </c>
      <c r="F21" s="12">
        <f>SUM(F3:F20)</f>
        <v>501</v>
      </c>
      <c r="G21" s="12">
        <f>SUM(G3:G20)</f>
        <v>290009</v>
      </c>
      <c r="H21" s="12">
        <f>SUM(H3:H20)</f>
        <v>203006.29999999996</v>
      </c>
      <c r="I21" s="12">
        <f t="shared" si="3"/>
        <v>191550</v>
      </c>
      <c r="J21" s="12">
        <f>SUM(J3:J20)</f>
        <v>232250</v>
      </c>
      <c r="K21" s="12">
        <f t="shared" si="1"/>
        <v>162575</v>
      </c>
      <c r="L21" s="14">
        <f>SUM(L3:L20)</f>
        <v>160872</v>
      </c>
      <c r="M21" s="22"/>
      <c r="N21" s="12">
        <f>SUM(N3:N20)</f>
        <v>2767146.0500000007</v>
      </c>
      <c r="P21" s="1"/>
      <c r="Q21" s="39"/>
      <c r="R21" s="40"/>
    </row>
    <row r="22" spans="1:18" ht="18" customHeight="1">
      <c r="A22" s="17"/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3"/>
      <c r="M22" s="34"/>
      <c r="N22" s="32"/>
      <c r="Q22" s="27"/>
      <c r="R22" s="23"/>
    </row>
    <row r="23" spans="1:18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7"/>
      <c r="L23" s="17"/>
      <c r="M23" s="17"/>
      <c r="N23" s="17"/>
    </row>
    <row r="24" spans="1:18" ht="26.1" customHeight="1">
      <c r="A24" s="43" t="s">
        <v>77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8" ht="68.099999999999994" customHeight="1">
      <c r="A25" s="19" t="s">
        <v>0</v>
      </c>
      <c r="B25" s="12" t="s">
        <v>1</v>
      </c>
      <c r="C25" s="12" t="s">
        <v>2</v>
      </c>
      <c r="D25" s="12" t="s">
        <v>48</v>
      </c>
      <c r="E25" s="45" t="s">
        <v>79</v>
      </c>
      <c r="F25" s="45" t="s">
        <v>78</v>
      </c>
      <c r="G25" s="19" t="s">
        <v>6</v>
      </c>
      <c r="H25" s="19" t="s">
        <v>7</v>
      </c>
      <c r="I25" s="19" t="s">
        <v>8</v>
      </c>
      <c r="J25" s="19" t="s">
        <v>9</v>
      </c>
      <c r="K25" s="19" t="s">
        <v>10</v>
      </c>
      <c r="L25" s="19" t="s">
        <v>11</v>
      </c>
      <c r="M25" s="20" t="s">
        <v>12</v>
      </c>
      <c r="N25" s="19" t="s">
        <v>13</v>
      </c>
      <c r="O25" s="24"/>
      <c r="P25" s="1"/>
    </row>
    <row r="26" spans="1:18" ht="21.95" customHeight="1">
      <c r="A26" s="12">
        <v>1</v>
      </c>
      <c r="B26" s="12" t="s">
        <v>50</v>
      </c>
      <c r="C26" s="12" t="s">
        <v>49</v>
      </c>
      <c r="D26" s="12" t="s">
        <v>51</v>
      </c>
      <c r="E26" s="14">
        <v>800</v>
      </c>
      <c r="F26" s="12">
        <v>640</v>
      </c>
      <c r="G26" s="13">
        <v>3267</v>
      </c>
      <c r="H26" s="13">
        <f>G26*0.7</f>
        <v>2286.8999999999996</v>
      </c>
      <c r="I26" s="13">
        <f>F26*6</f>
        <v>3840</v>
      </c>
      <c r="J26" s="13">
        <v>3200</v>
      </c>
      <c r="K26" s="13">
        <f>J26*0.7</f>
        <v>2240</v>
      </c>
      <c r="L26" s="13">
        <v>2240</v>
      </c>
      <c r="M26" s="22">
        <v>18.649999999999999</v>
      </c>
      <c r="N26" s="29">
        <f>M26*L26</f>
        <v>41776</v>
      </c>
      <c r="O26" s="23"/>
      <c r="P26" s="1"/>
      <c r="Q26" s="37"/>
      <c r="R26" s="38"/>
    </row>
    <row r="27" spans="1:18" ht="21.95" customHeight="1">
      <c r="A27" s="12">
        <v>2</v>
      </c>
      <c r="B27" s="12" t="s">
        <v>52</v>
      </c>
      <c r="C27" s="12" t="s">
        <v>49</v>
      </c>
      <c r="D27" s="12" t="s">
        <v>53</v>
      </c>
      <c r="E27" s="12">
        <v>966</v>
      </c>
      <c r="F27" s="12">
        <v>680</v>
      </c>
      <c r="G27" s="13">
        <v>5233</v>
      </c>
      <c r="H27" s="13">
        <f t="shared" ref="H27:H32" si="6">G27*0.7</f>
        <v>3663.1</v>
      </c>
      <c r="I27" s="13">
        <f>F27*6</f>
        <v>4080</v>
      </c>
      <c r="J27" s="13">
        <v>4160</v>
      </c>
      <c r="K27" s="13">
        <f t="shared" ref="K27:K33" si="7">J27*0.7</f>
        <v>2912</v>
      </c>
      <c r="L27" s="13">
        <v>2912</v>
      </c>
      <c r="M27" s="22">
        <v>18.649999999999999</v>
      </c>
      <c r="N27" s="29">
        <f t="shared" ref="N27:N32" si="8">M27*L27</f>
        <v>54308.799999999996</v>
      </c>
      <c r="O27" s="23"/>
      <c r="P27" s="1"/>
      <c r="Q27" s="37"/>
      <c r="R27" s="38"/>
    </row>
    <row r="28" spans="1:18" ht="21.95" customHeight="1">
      <c r="A28" s="12">
        <v>3</v>
      </c>
      <c r="B28" s="12" t="s">
        <v>54</v>
      </c>
      <c r="C28" s="12" t="s">
        <v>49</v>
      </c>
      <c r="D28" s="12" t="s">
        <v>55</v>
      </c>
      <c r="E28" s="12">
        <v>530</v>
      </c>
      <c r="F28" s="12">
        <v>480</v>
      </c>
      <c r="G28" s="13">
        <v>3645</v>
      </c>
      <c r="H28" s="13">
        <f t="shared" si="6"/>
        <v>2551.5</v>
      </c>
      <c r="I28" s="13">
        <f t="shared" ref="I28:I32" si="9">F28*6</f>
        <v>2880</v>
      </c>
      <c r="J28" s="13">
        <v>3016</v>
      </c>
      <c r="K28" s="13">
        <f t="shared" si="7"/>
        <v>2111.1999999999998</v>
      </c>
      <c r="L28" s="13">
        <v>2111</v>
      </c>
      <c r="M28" s="22">
        <v>18.649999999999999</v>
      </c>
      <c r="N28" s="29">
        <f t="shared" si="8"/>
        <v>39370.149999999994</v>
      </c>
      <c r="O28" s="23"/>
      <c r="P28" s="1"/>
      <c r="Q28" s="37"/>
      <c r="R28" s="38"/>
    </row>
    <row r="29" spans="1:18" ht="21.95" customHeight="1">
      <c r="A29" s="12">
        <v>4</v>
      </c>
      <c r="B29" s="12" t="s">
        <v>56</v>
      </c>
      <c r="C29" s="12" t="s">
        <v>49</v>
      </c>
      <c r="D29" s="12" t="s">
        <v>57</v>
      </c>
      <c r="E29" s="12">
        <v>381</v>
      </c>
      <c r="F29" s="12">
        <v>320</v>
      </c>
      <c r="G29" s="13">
        <v>2145</v>
      </c>
      <c r="H29" s="13">
        <f t="shared" si="6"/>
        <v>1501.5</v>
      </c>
      <c r="I29" s="13">
        <f t="shared" si="9"/>
        <v>1920</v>
      </c>
      <c r="J29" s="13">
        <v>1953</v>
      </c>
      <c r="K29" s="13">
        <f t="shared" si="7"/>
        <v>1367.1</v>
      </c>
      <c r="L29" s="13">
        <v>1367</v>
      </c>
      <c r="M29" s="22">
        <v>18.649999999999999</v>
      </c>
      <c r="N29" s="29">
        <f t="shared" si="8"/>
        <v>25494.55</v>
      </c>
      <c r="O29" s="23"/>
      <c r="P29" s="1"/>
      <c r="Q29" s="37"/>
      <c r="R29" s="38"/>
    </row>
    <row r="30" spans="1:18" ht="21.95" customHeight="1">
      <c r="A30" s="12">
        <v>5</v>
      </c>
      <c r="B30" s="12" t="s">
        <v>58</v>
      </c>
      <c r="C30" s="12" t="s">
        <v>49</v>
      </c>
      <c r="D30" s="12" t="s">
        <v>59</v>
      </c>
      <c r="E30" s="12">
        <v>1230</v>
      </c>
      <c r="F30" s="12">
        <v>810</v>
      </c>
      <c r="G30" s="13">
        <v>3644</v>
      </c>
      <c r="H30" s="13">
        <f t="shared" si="6"/>
        <v>2550.7999999999997</v>
      </c>
      <c r="I30" s="13">
        <f t="shared" si="9"/>
        <v>4860</v>
      </c>
      <c r="J30" s="13">
        <v>3411</v>
      </c>
      <c r="K30" s="13">
        <f t="shared" si="7"/>
        <v>2387.6999999999998</v>
      </c>
      <c r="L30" s="13">
        <v>2388</v>
      </c>
      <c r="M30" s="22">
        <v>18.649999999999999</v>
      </c>
      <c r="N30" s="29">
        <f t="shared" si="8"/>
        <v>44536.2</v>
      </c>
      <c r="O30" s="23"/>
      <c r="P30" s="1"/>
      <c r="Q30" s="37"/>
      <c r="R30" s="38"/>
    </row>
    <row r="31" spans="1:18" ht="21.95" customHeight="1">
      <c r="A31" s="12">
        <v>6</v>
      </c>
      <c r="B31" s="14" t="s">
        <v>75</v>
      </c>
      <c r="C31" s="12" t="s">
        <v>49</v>
      </c>
      <c r="D31" s="14" t="s">
        <v>76</v>
      </c>
      <c r="E31" s="12">
        <v>547</v>
      </c>
      <c r="F31" s="12">
        <v>450</v>
      </c>
      <c r="G31" s="13">
        <v>2341</v>
      </c>
      <c r="H31" s="13">
        <f t="shared" si="6"/>
        <v>1638.6999999999998</v>
      </c>
      <c r="I31" s="13">
        <f t="shared" si="9"/>
        <v>2700</v>
      </c>
      <c r="J31" s="13">
        <v>2302</v>
      </c>
      <c r="K31" s="13">
        <f t="shared" si="7"/>
        <v>1611.3999999999999</v>
      </c>
      <c r="L31" s="13">
        <v>1611</v>
      </c>
      <c r="M31" s="22">
        <v>18.649999999999999</v>
      </c>
      <c r="N31" s="29">
        <v>30218</v>
      </c>
      <c r="O31" s="23"/>
      <c r="P31" s="1"/>
      <c r="Q31" s="37"/>
      <c r="R31" s="38"/>
    </row>
    <row r="32" spans="1:18" ht="21.95" customHeight="1">
      <c r="A32" s="12">
        <v>7</v>
      </c>
      <c r="B32" s="12" t="s">
        <v>72</v>
      </c>
      <c r="C32" s="12" t="s">
        <v>49</v>
      </c>
      <c r="D32" s="12" t="s">
        <v>68</v>
      </c>
      <c r="E32" s="12">
        <v>613</v>
      </c>
      <c r="F32" s="12">
        <v>464</v>
      </c>
      <c r="G32" s="13">
        <v>3266</v>
      </c>
      <c r="H32" s="13">
        <f t="shared" si="6"/>
        <v>2286.1999999999998</v>
      </c>
      <c r="I32" s="13">
        <f t="shared" si="9"/>
        <v>2784</v>
      </c>
      <c r="J32" s="13">
        <v>3121</v>
      </c>
      <c r="K32" s="13">
        <f t="shared" si="7"/>
        <v>2184.6999999999998</v>
      </c>
      <c r="L32" s="13">
        <v>2185</v>
      </c>
      <c r="M32" s="22">
        <v>18.649999999999999</v>
      </c>
      <c r="N32" s="29">
        <f t="shared" si="8"/>
        <v>40750.25</v>
      </c>
      <c r="O32" s="23"/>
      <c r="P32" s="1"/>
      <c r="Q32" s="37"/>
      <c r="R32" s="38"/>
    </row>
    <row r="33" spans="1:18" ht="21.95" customHeight="1">
      <c r="A33" s="4" t="s">
        <v>47</v>
      </c>
      <c r="B33" s="4"/>
      <c r="C33" s="4"/>
      <c r="D33" s="4"/>
      <c r="E33" s="12"/>
      <c r="F33" s="4"/>
      <c r="G33" s="13">
        <f>SUM(G26:G32)</f>
        <v>23541</v>
      </c>
      <c r="H33" s="13">
        <f>SUM(H26:H32)</f>
        <v>16478.7</v>
      </c>
      <c r="I33" s="13">
        <f>SUM(I26:I32)</f>
        <v>23064</v>
      </c>
      <c r="J33" s="13">
        <f>SUM(J26:J32)</f>
        <v>21163</v>
      </c>
      <c r="K33" s="13">
        <f t="shared" si="7"/>
        <v>14814.099999999999</v>
      </c>
      <c r="L33" s="13">
        <f>SUM(L26:L32)</f>
        <v>14814</v>
      </c>
      <c r="M33" s="22"/>
      <c r="N33" s="29">
        <f>SUM(N26:N32)</f>
        <v>276453.94999999995</v>
      </c>
      <c r="P33" s="1"/>
      <c r="Q33" s="37"/>
      <c r="R33" s="38"/>
    </row>
    <row r="34" spans="1:18" s="1" customFormat="1" ht="21.95" customHeight="1">
      <c r="A34" s="4" t="s">
        <v>60</v>
      </c>
      <c r="B34" s="4"/>
      <c r="C34" s="4"/>
      <c r="D34" s="4"/>
      <c r="E34" s="4"/>
      <c r="F34" s="4"/>
      <c r="G34" s="12">
        <f>G21+G33</f>
        <v>313550</v>
      </c>
      <c r="H34" s="12">
        <f>H21+H33</f>
        <v>219484.99999999997</v>
      </c>
      <c r="I34" s="12">
        <f>I21+I33</f>
        <v>214614</v>
      </c>
      <c r="J34" s="12">
        <f>J21+J33</f>
        <v>253413</v>
      </c>
      <c r="K34" s="12">
        <f>K21+K33</f>
        <v>177389.1</v>
      </c>
      <c r="L34" s="12">
        <f>L33+L21</f>
        <v>175686</v>
      </c>
      <c r="M34" s="21"/>
      <c r="N34" s="30">
        <f>N21+N33</f>
        <v>3043600.0000000009</v>
      </c>
    </row>
    <row r="35" spans="1:18" ht="26.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9"/>
      <c r="M35" s="9"/>
    </row>
    <row r="36" spans="1:18" ht="26.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9"/>
      <c r="M36" s="9"/>
    </row>
    <row r="37" spans="1:18" ht="26.1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0"/>
      <c r="M37" s="10"/>
    </row>
    <row r="38" spans="1:18" ht="26.1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5"/>
      <c r="L38" s="10"/>
      <c r="M38" s="10"/>
    </row>
    <row r="39" spans="1:18" ht="26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2">
    <mergeCell ref="A1:N1"/>
    <mergeCell ref="A24:N24"/>
  </mergeCells>
  <phoneticPr fontId="3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" sqref="E2"/>
    </sheetView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" sqref="E2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2022-11-25T06:46:14Z</cp:lastPrinted>
  <dcterms:created xsi:type="dcterms:W3CDTF">2020-08-21T02:07:00Z</dcterms:created>
  <dcterms:modified xsi:type="dcterms:W3CDTF">2022-11-25T07:40:46Z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